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/>
  <mc:AlternateContent xmlns:mc="http://schemas.openxmlformats.org/markup-compatibility/2006">
    <mc:Choice Requires="x15">
      <x15ac:absPath xmlns:x15ac="http://schemas.microsoft.com/office/spreadsheetml/2010/11/ac" url="C:\Users\Familjen\Dropbox\YTH Livsmedel\"/>
    </mc:Choice>
  </mc:AlternateContent>
  <bookViews>
    <workbookView xWindow="0" yWindow="0" windowWidth="16380" windowHeight="8190"/>
  </bookViews>
  <sheets>
    <sheet name="Info" sheetId="1" r:id="rId1"/>
    <sheet name="Näringsberäkning" sheetId="2" r:id="rId2"/>
    <sheet name="Om" sheetId="3" r:id="rId3"/>
    <sheet name="Konstanter" sheetId="4" state="hidden" r:id="rId4"/>
  </sheets>
  <calcPr calcId="171027"/>
</workbook>
</file>

<file path=xl/calcChain.xml><?xml version="1.0" encoding="utf-8"?>
<calcChain xmlns="http://schemas.openxmlformats.org/spreadsheetml/2006/main">
  <c r="C25" i="2" l="1"/>
  <c r="C21" i="2"/>
  <c r="C22" i="2" l="1"/>
  <c r="C23" i="2"/>
  <c r="C24" i="2" s="1"/>
  <c r="C26" i="2"/>
  <c r="F28" i="2"/>
  <c r="C19" i="2" l="1"/>
  <c r="C20" i="2" s="1"/>
</calcChain>
</file>

<file path=xl/sharedStrings.xml><?xml version="1.0" encoding="utf-8"?>
<sst xmlns="http://schemas.openxmlformats.org/spreadsheetml/2006/main" count="74" uniqueCount="59">
  <si>
    <t>BERÄKNINGSVERKTYG FÖR NÄRINGSDEKLARATION AV OST</t>
  </si>
  <si>
    <t>Läs information under fliken "Info" (se flikar längst ned på denna sida)</t>
  </si>
  <si>
    <r>
      <t>OBS!</t>
    </r>
    <r>
      <rPr>
        <i/>
        <sz val="11"/>
        <color indexed="8"/>
        <rFont val="Calibri"/>
        <family val="2"/>
        <charset val="1"/>
      </rPr>
      <t xml:space="preserve"> Decimaler anges med kommatecken ","</t>
    </r>
  </si>
  <si>
    <t>Ostens namn:</t>
  </si>
  <si>
    <t>Ystdatum:</t>
  </si>
  <si>
    <t>Mata in värden:</t>
  </si>
  <si>
    <t>Osttyp</t>
  </si>
  <si>
    <t>Ställ markör i rutan, välj osttyp med pilen</t>
  </si>
  <si>
    <t>Fetthalt mjölk</t>
  </si>
  <si>
    <t xml:space="preserve"> %</t>
  </si>
  <si>
    <t>Vid tiden för ystningen</t>
  </si>
  <si>
    <t>Proteinhalt mjölk</t>
  </si>
  <si>
    <t>Mjölkmängd</t>
  </si>
  <si>
    <t xml:space="preserve"> liter</t>
  </si>
  <si>
    <t>För ystningen</t>
  </si>
  <si>
    <t>Ostvikt</t>
  </si>
  <si>
    <t xml:space="preserve"> kg</t>
  </si>
  <si>
    <t>Totalmängd ätfärdig ost från ystningen</t>
  </si>
  <si>
    <t>Energi</t>
  </si>
  <si>
    <t>Fett</t>
  </si>
  <si>
    <t xml:space="preserve">   varav mättat fett</t>
  </si>
  <si>
    <t>Kolhydrater</t>
  </si>
  <si>
    <t xml:space="preserve">   varav sockerarter</t>
  </si>
  <si>
    <t>Protein</t>
  </si>
  <si>
    <t>Salt</t>
  </si>
  <si>
    <r>
      <t>←</t>
    </r>
    <r>
      <rPr>
        <i/>
        <sz val="11"/>
        <color indexed="8"/>
        <rFont val="Calibri"/>
        <family val="2"/>
        <charset val="1"/>
      </rPr>
      <t>Salthalt baserad på schablonvärden.</t>
    </r>
  </si>
  <si>
    <t>Typisk saltvariation för gårdsostar</t>
  </si>
  <si>
    <t>av vald typ:</t>
  </si>
  <si>
    <t>Fetthalt</t>
  </si>
  <si>
    <t>Kasein kvar</t>
  </si>
  <si>
    <t>vassle</t>
  </si>
  <si>
    <t>Kolhydrat</t>
  </si>
  <si>
    <t>i ost</t>
  </si>
  <si>
    <t>Saltvariation</t>
  </si>
  <si>
    <t>Org.syror</t>
  </si>
  <si>
    <t>%/100</t>
  </si>
  <si>
    <t>%</t>
  </si>
  <si>
    <t>% - %</t>
  </si>
  <si>
    <t>Hårdost</t>
  </si>
  <si>
    <t>0,8 - 2,6</t>
  </si>
  <si>
    <t>Blåmögelost</t>
  </si>
  <si>
    <t>1,3 - 2,8</t>
  </si>
  <si>
    <t>Dessertost</t>
  </si>
  <si>
    <t>&lt; 0,5</t>
  </si>
  <si>
    <t>1,1 - 1,9</t>
  </si>
  <si>
    <t>Färskost</t>
  </si>
  <si>
    <t>0,4 - 1,0</t>
  </si>
  <si>
    <t>Salladsost</t>
  </si>
  <si>
    <t>1,3 - 3,0</t>
  </si>
  <si>
    <t>Mozzarella</t>
  </si>
  <si>
    <t>0,5 - 1,0</t>
  </si>
  <si>
    <t>Grillost</t>
  </si>
  <si>
    <t>2,0 - 3,8</t>
  </si>
  <si>
    <t>1,0</t>
  </si>
  <si>
    <t>2,0</t>
  </si>
  <si>
    <t xml:space="preserve"> kJ</t>
  </si>
  <si>
    <t xml:space="preserve"> kcal</t>
  </si>
  <si>
    <t xml:space="preserve"> g</t>
  </si>
  <si>
    <t>Näringsvärde per 100 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</si>
</sst>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3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i/>
      <sz val="11"/>
      <color indexed="8"/>
      <name val="Calibri"/>
      <family val="2"/>
      <charset val="1"/>
    </font>
    <font>
      <i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6"/>
      </patternFill>
    </fill>
    <fill>
      <patternFill patternType="solid">
        <fgColor indexed="26"/>
        <bgColor indexed="42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1" fillId="0" borderId="0" xfId="1" applyFill="1" applyBorder="1"/>
    <xf numFmtId="1" fontId="1" fillId="2" borderId="1" xfId="1" applyNumberFormat="1" applyFill="1" applyBorder="1" applyAlignment="1">
      <alignment horizontal="center" vertical="center"/>
    </xf>
    <xf numFmtId="164" fontId="1" fillId="2" borderId="1" xfId="1" applyNumberFormat="1" applyFill="1" applyBorder="1" applyAlignment="1">
      <alignment horizontal="center" vertical="center"/>
    </xf>
    <xf numFmtId="0" fontId="1" fillId="0" borderId="0" xfId="1" applyFont="1"/>
    <xf numFmtId="164" fontId="1" fillId="0" borderId="0" xfId="1" applyNumberFormat="1"/>
    <xf numFmtId="0" fontId="1" fillId="3" borderId="1" xfId="1" applyFill="1" applyBorder="1" applyAlignment="1" applyProtection="1">
      <alignment horizontal="center"/>
      <protection locked="0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0" borderId="0" xfId="1" applyProtection="1">
      <protection locked="0"/>
    </xf>
    <xf numFmtId="49" fontId="1" fillId="2" borderId="1" xfId="1" applyNumberFormat="1" applyFill="1" applyBorder="1" applyAlignment="1">
      <alignment horizontal="center" vertical="center"/>
    </xf>
    <xf numFmtId="0" fontId="1" fillId="0" borderId="3" xfId="1" applyBorder="1"/>
    <xf numFmtId="0" fontId="1" fillId="0" borderId="3" xfId="1" applyFont="1" applyBorder="1" applyAlignment="1">
      <alignment horizontal="right"/>
    </xf>
    <xf numFmtId="0" fontId="1" fillId="0" borderId="3" xfId="1" applyFill="1" applyBorder="1"/>
    <xf numFmtId="49" fontId="1" fillId="0" borderId="3" xfId="1" applyNumberFormat="1" applyFont="1" applyBorder="1" applyAlignment="1">
      <alignment horizontal="right"/>
    </xf>
    <xf numFmtId="49" fontId="1" fillId="0" borderId="3" xfId="1" applyNumberFormat="1" applyBorder="1" applyAlignment="1">
      <alignment horizontal="right"/>
    </xf>
    <xf numFmtId="0" fontId="1" fillId="0" borderId="0" xfId="1" applyBorder="1" applyProtection="1">
      <protection locked="0"/>
    </xf>
    <xf numFmtId="0" fontId="1" fillId="0" borderId="0" xfId="1" applyBorder="1" applyAlignment="1" applyProtection="1">
      <alignment horizontal="left"/>
      <protection locked="0"/>
    </xf>
    <xf numFmtId="49" fontId="1" fillId="0" borderId="2" xfId="1" applyNumberFormat="1" applyBorder="1" applyAlignment="1" applyProtection="1">
      <alignment horizontal="left"/>
      <protection locked="0"/>
    </xf>
    <xf numFmtId="49" fontId="1" fillId="0" borderId="4" xfId="1" applyNumberFormat="1" applyBorder="1" applyAlignment="1" applyProtection="1">
      <alignment horizontal="left"/>
      <protection locked="0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142875</xdr:rowOff>
    </xdr:from>
    <xdr:to>
      <xdr:col>11</xdr:col>
      <xdr:colOff>381000</xdr:colOff>
      <xdr:row>28</xdr:row>
      <xdr:rowOff>171450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2BC4C2AC-7269-431C-A232-C8CC498F5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2875"/>
          <a:ext cx="7172325" cy="5362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11</xdr:col>
      <xdr:colOff>19050</xdr:colOff>
      <xdr:row>50</xdr:row>
      <xdr:rowOff>123825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3AB60E3E-A85B-4BD7-AE9C-A425944B7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5725"/>
          <a:ext cx="6781800" cy="9563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workbookViewId="0">
      <selection activeCell="O13" sqref="O13"/>
    </sheetView>
  </sheetViews>
  <sheetFormatPr defaultColWidth="9.28515625" defaultRowHeight="15" x14ac:dyDescent="0.25"/>
  <cols>
    <col min="1" max="8" width="9.28515625" style="1"/>
    <col min="9" max="9" width="10.140625" style="1" customWidth="1"/>
    <col min="10" max="16384" width="9.28515625" style="1"/>
  </cols>
  <sheetData/>
  <sheetProtection algorithmName="SHA-512" hashValue="Q2KU0kC67KbS8ZVuYW8oXc7HBYRaz7Pe0jRUZNzlhEou4liAHCt61Zei5xMUN0+q27F5tJobeiCyE0un5LuVMg==" saltValue="nCM4fX+CkoctaBRNL3vO/Q==" spinCount="100000" sheet="1" objects="1" scenario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8"/>
  <sheetViews>
    <sheetView showGridLines="0" workbookViewId="0">
      <selection activeCell="G13" sqref="G13"/>
    </sheetView>
  </sheetViews>
  <sheetFormatPr defaultColWidth="9.28515625" defaultRowHeight="15" x14ac:dyDescent="0.25"/>
  <cols>
    <col min="1" max="1" width="4.140625" style="1" customWidth="1"/>
    <col min="2" max="2" width="22" style="1" customWidth="1"/>
    <col min="3" max="3" width="13.28515625" style="1" customWidth="1"/>
    <col min="4" max="4" width="6.28515625" style="2" customWidth="1"/>
    <col min="5" max="5" width="12.5703125" style="1" customWidth="1"/>
    <col min="6" max="6" width="8.85546875" style="1" customWidth="1"/>
    <col min="7" max="7" width="16.42578125" style="1" customWidth="1"/>
    <col min="8" max="8" width="21.7109375" style="1" customWidth="1"/>
    <col min="9" max="9" width="8.7109375" style="1" customWidth="1"/>
    <col min="10" max="16384" width="9.28515625" style="1"/>
  </cols>
  <sheetData>
    <row r="2" spans="2:6" ht="17.25" x14ac:dyDescent="0.3">
      <c r="B2" s="3" t="s">
        <v>0</v>
      </c>
    </row>
    <row r="3" spans="2:6" x14ac:dyDescent="0.25">
      <c r="B3" s="4"/>
    </row>
    <row r="4" spans="2:6" x14ac:dyDescent="0.25">
      <c r="B4" s="5" t="s">
        <v>1</v>
      </c>
    </row>
    <row r="5" spans="2:6" x14ac:dyDescent="0.25">
      <c r="B5" s="5" t="s">
        <v>2</v>
      </c>
    </row>
    <row r="6" spans="2:6" x14ac:dyDescent="0.25">
      <c r="B6" s="5"/>
    </row>
    <row r="7" spans="2:6" ht="15" customHeight="1" x14ac:dyDescent="0.25">
      <c r="B7" s="5" t="s">
        <v>3</v>
      </c>
      <c r="C7" s="24"/>
      <c r="D7" s="24"/>
      <c r="E7" s="23"/>
      <c r="F7" s="23"/>
    </row>
    <row r="8" spans="2:6" ht="15" customHeight="1" x14ac:dyDescent="0.25">
      <c r="B8" s="5"/>
      <c r="C8" s="21"/>
      <c r="D8" s="22"/>
      <c r="E8" s="21"/>
      <c r="F8" s="21"/>
    </row>
    <row r="9" spans="2:6" ht="15" customHeight="1" x14ac:dyDescent="0.25">
      <c r="B9" s="5" t="s">
        <v>4</v>
      </c>
      <c r="C9" s="23"/>
      <c r="D9" s="23"/>
      <c r="E9" s="14"/>
      <c r="F9" s="14"/>
    </row>
    <row r="10" spans="2:6" ht="15" customHeight="1" x14ac:dyDescent="0.25">
      <c r="B10" s="5"/>
    </row>
    <row r="11" spans="2:6" ht="21" customHeight="1" x14ac:dyDescent="0.25">
      <c r="B11" s="5" t="s">
        <v>5</v>
      </c>
    </row>
    <row r="12" spans="2:6" x14ac:dyDescent="0.25">
      <c r="B12" s="1" t="s">
        <v>6</v>
      </c>
      <c r="C12" s="12"/>
      <c r="E12" s="6" t="s">
        <v>7</v>
      </c>
    </row>
    <row r="13" spans="2:6" x14ac:dyDescent="0.25">
      <c r="B13" s="1" t="s">
        <v>8</v>
      </c>
      <c r="C13" s="13"/>
      <c r="D13" s="2" t="s">
        <v>9</v>
      </c>
      <c r="E13" s="6" t="s">
        <v>10</v>
      </c>
    </row>
    <row r="14" spans="2:6" x14ac:dyDescent="0.25">
      <c r="B14" s="1" t="s">
        <v>11</v>
      </c>
      <c r="C14" s="13"/>
      <c r="D14" s="2" t="s">
        <v>9</v>
      </c>
      <c r="E14" s="6" t="s">
        <v>10</v>
      </c>
    </row>
    <row r="15" spans="2:6" x14ac:dyDescent="0.25">
      <c r="B15" s="1" t="s">
        <v>12</v>
      </c>
      <c r="C15" s="13"/>
      <c r="D15" s="2" t="s">
        <v>13</v>
      </c>
      <c r="E15" s="6" t="s">
        <v>14</v>
      </c>
    </row>
    <row r="16" spans="2:6" x14ac:dyDescent="0.25">
      <c r="B16" s="1" t="s">
        <v>15</v>
      </c>
      <c r="C16" s="13"/>
      <c r="D16" s="2" t="s">
        <v>16</v>
      </c>
      <c r="E16" s="6" t="s">
        <v>17</v>
      </c>
    </row>
    <row r="17" spans="2:7" ht="23.25" customHeight="1" x14ac:dyDescent="0.25">
      <c r="C17" s="7"/>
      <c r="E17" s="6"/>
    </row>
    <row r="18" spans="2:7" x14ac:dyDescent="0.25">
      <c r="B18" s="5" t="s">
        <v>58</v>
      </c>
      <c r="E18" s="6"/>
    </row>
    <row r="19" spans="2:7" x14ac:dyDescent="0.25">
      <c r="B19" s="1" t="s">
        <v>18</v>
      </c>
      <c r="C19" s="8" t="str">
        <f>IF(C12="","",IF(C21="","",IF(C25="","",(C21*37+C25*17+IF(C23&lt;&gt;"&lt; 0,5",(C23*17),0)+VLOOKUP(C12,Konstanter!A4:G10,7,0)*13))))</f>
        <v/>
      </c>
      <c r="D19" s="2" t="s">
        <v>55</v>
      </c>
    </row>
    <row r="20" spans="2:7" x14ac:dyDescent="0.25">
      <c r="B20" s="1" t="s">
        <v>18</v>
      </c>
      <c r="C20" s="8" t="str">
        <f>IF(C19="","",(C19/4.184))</f>
        <v/>
      </c>
      <c r="D20" s="2" t="s">
        <v>56</v>
      </c>
      <c r="E20" s="6"/>
    </row>
    <row r="21" spans="2:7" x14ac:dyDescent="0.25">
      <c r="B21" s="1" t="s">
        <v>19</v>
      </c>
      <c r="C21" s="8" t="str">
        <f>IF(C15="","",IF(C12="","",IF(C16="","",IF(C13="","",(C13/100*C15*1.03-VLOOKUP(C12,Konstanter!A4:G10,2,0)*(C15*1.03-C16))/C16*100))))</f>
        <v/>
      </c>
      <c r="D21" s="2" t="s">
        <v>57</v>
      </c>
      <c r="E21" s="6"/>
    </row>
    <row r="22" spans="2:7" x14ac:dyDescent="0.25">
      <c r="B22" s="1" t="s">
        <v>20</v>
      </c>
      <c r="C22" s="8" t="str">
        <f>IF(C21="","",0.68*C21)</f>
        <v/>
      </c>
      <c r="D22" s="2" t="s">
        <v>57</v>
      </c>
      <c r="E22" s="6"/>
    </row>
    <row r="23" spans="2:7" x14ac:dyDescent="0.25">
      <c r="B23" s="1" t="s">
        <v>21</v>
      </c>
      <c r="C23" s="15" t="str">
        <f>IF(C12="","",VLOOKUP(C12,Konstanter!A4:G10,3,0))</f>
        <v/>
      </c>
      <c r="D23" s="2" t="s">
        <v>57</v>
      </c>
      <c r="E23" s="6"/>
    </row>
    <row r="24" spans="2:7" x14ac:dyDescent="0.25">
      <c r="B24" s="1" t="s">
        <v>22</v>
      </c>
      <c r="C24" s="15" t="str">
        <f>C23</f>
        <v/>
      </c>
      <c r="D24" s="2" t="s">
        <v>57</v>
      </c>
      <c r="E24" s="6"/>
    </row>
    <row r="25" spans="2:7" x14ac:dyDescent="0.25">
      <c r="B25" s="1" t="s">
        <v>23</v>
      </c>
      <c r="C25" s="8" t="str">
        <f>IF(C15="","",IF(C12="","",IF(C16="","",IF(C14="","",0.82*C14*C15*1.03*VLOOKUP(C12,Konstanter!A4:G10,4,0)/C16))))</f>
        <v/>
      </c>
      <c r="D25" s="2" t="s">
        <v>57</v>
      </c>
      <c r="E25" s="6"/>
    </row>
    <row r="26" spans="2:7" x14ac:dyDescent="0.25">
      <c r="B26" s="1" t="s">
        <v>24</v>
      </c>
      <c r="C26" s="9" t="str">
        <f>IF(C12="","",VLOOKUP(C12,Konstanter!A4:G10,5,0))</f>
        <v/>
      </c>
      <c r="D26" s="2" t="s">
        <v>57</v>
      </c>
      <c r="E26" s="10" t="s">
        <v>25</v>
      </c>
    </row>
    <row r="27" spans="2:7" x14ac:dyDescent="0.25">
      <c r="E27" s="6" t="s">
        <v>26</v>
      </c>
    </row>
    <row r="28" spans="2:7" x14ac:dyDescent="0.25">
      <c r="E28" s="6" t="s">
        <v>27</v>
      </c>
      <c r="F28" s="1" t="str">
        <f>IF(C12="","",VLOOKUP(Näringsberäkning!C12,Konstanter!A4:F10,6,0))</f>
        <v/>
      </c>
      <c r="G28" s="1" t="s">
        <v>57</v>
      </c>
    </row>
  </sheetData>
  <sheetProtection algorithmName="SHA-512" hashValue="3OlYv/xZDqvyTRIYkWhxWW6+6hrvkS2UJzh/VxWZYsKDC8Ogg6yuC1UsmyyCMLuzTVSEdtQ3Btu5d4d1udEk2A==" saltValue="K1AJteliWfhkhhG7bp/P8w==" spinCount="100000" sheet="1" objects="1" scenarios="1"/>
  <dataValidations count="1">
    <dataValidation type="list" operator="equal" allowBlank="1" sqref="C12">
      <formula1>"Hårdost,Blåmögelost,Dessertost,Färskost,Salladsost,Mozzarella,Grillost"</formula1>
      <formula2>0</formula2>
    </dataValidation>
  </dataValidations>
  <pageMargins left="0.70833333333333337" right="0.31527777777777777" top="0.74861111111111112" bottom="0.74791666666666667" header="0.31527777777777777" footer="0.31527777777777777"/>
  <pageSetup paperSize="9" firstPageNumber="0" orientation="portrait" horizontalDpi="300" verticalDpi="300" r:id="rId1"/>
  <headerFooter alignWithMargins="0">
    <oddHeader>&amp;R&amp;"Calibri,Regular"&amp;11&amp;D</oddHeader>
    <oddFooter>&amp;L&amp;"Calibri,Regular"&amp;9Institutionen för livsmedelsteknik, LTH&amp;C&amp;"Calibri,Regular"&amp;9Examensarbete, YTH Livsmedelsteknik&amp;R&amp;"Calibri,Regular"&amp;9Annika Björkman och Malin Nilsson,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R18" sqref="R18"/>
    </sheetView>
  </sheetViews>
  <sheetFormatPr defaultColWidth="9.28515625" defaultRowHeight="15" x14ac:dyDescent="0.25"/>
  <cols>
    <col min="1" max="16384" width="9.28515625" style="1"/>
  </cols>
  <sheetData/>
  <sheetProtection algorithmName="SHA-512" hashValue="hszs9/XFVr84Lulu0R8Z5GflehHPu8b/HzEa+tTlD1kUVlcG0m6FxDAOIoM0noK/b80XFEYNDtsWeB1fChyhjw==" saltValue="WpDzhhYIMGxRUJsIPGAirg==" spinCount="100000" sheet="1" objects="1" scenarios="1"/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showRowColHeaders="0" workbookViewId="0">
      <selection activeCell="M5" sqref="M5"/>
    </sheetView>
  </sheetViews>
  <sheetFormatPr defaultColWidth="9.28515625" defaultRowHeight="15" x14ac:dyDescent="0.25"/>
  <cols>
    <col min="1" max="1" width="15.140625" style="1" customWidth="1"/>
    <col min="2" max="3" width="9.28515625" style="1"/>
    <col min="4" max="4" width="12.5703125" style="1" customWidth="1"/>
    <col min="5" max="5" width="8" style="1" customWidth="1"/>
    <col min="6" max="6" width="14.140625" style="1" customWidth="1"/>
    <col min="7" max="16384" width="9.28515625" style="1"/>
  </cols>
  <sheetData>
    <row r="1" spans="1:12" x14ac:dyDescent="0.25">
      <c r="A1" s="16"/>
      <c r="B1" s="16" t="s">
        <v>28</v>
      </c>
      <c r="C1" s="16"/>
      <c r="D1" s="16" t="s">
        <v>29</v>
      </c>
      <c r="E1" s="16"/>
      <c r="F1" s="16"/>
      <c r="G1" s="16"/>
    </row>
    <row r="2" spans="1:12" x14ac:dyDescent="0.25">
      <c r="A2" s="16"/>
      <c r="B2" s="16" t="s">
        <v>30</v>
      </c>
      <c r="C2" s="16" t="s">
        <v>31</v>
      </c>
      <c r="D2" s="16" t="s">
        <v>32</v>
      </c>
      <c r="E2" s="16" t="s">
        <v>24</v>
      </c>
      <c r="F2" s="16" t="s">
        <v>33</v>
      </c>
      <c r="G2" s="16" t="s">
        <v>34</v>
      </c>
    </row>
    <row r="3" spans="1:12" x14ac:dyDescent="0.25">
      <c r="A3" s="16"/>
      <c r="B3" s="16" t="s">
        <v>35</v>
      </c>
      <c r="C3" s="16" t="s">
        <v>36</v>
      </c>
      <c r="D3" s="16" t="s">
        <v>35</v>
      </c>
      <c r="E3" s="16" t="s">
        <v>36</v>
      </c>
      <c r="F3" s="16" t="s">
        <v>37</v>
      </c>
      <c r="G3" s="16" t="s">
        <v>36</v>
      </c>
    </row>
    <row r="4" spans="1:12" x14ac:dyDescent="0.25">
      <c r="A4" s="16" t="s">
        <v>38</v>
      </c>
      <c r="B4" s="16">
        <v>9.4999999999999998E-3</v>
      </c>
      <c r="C4" s="20">
        <v>0</v>
      </c>
      <c r="D4" s="16">
        <v>0.88</v>
      </c>
      <c r="E4" s="16">
        <v>1.3</v>
      </c>
      <c r="F4" s="17" t="s">
        <v>39</v>
      </c>
      <c r="G4" s="18">
        <v>1.5</v>
      </c>
      <c r="K4" s="11"/>
      <c r="L4" s="11"/>
    </row>
    <row r="5" spans="1:12" x14ac:dyDescent="0.25">
      <c r="A5" s="16" t="s">
        <v>40</v>
      </c>
      <c r="B5" s="16">
        <v>4.0000000000000001E-3</v>
      </c>
      <c r="C5" s="20" t="s">
        <v>53</v>
      </c>
      <c r="D5" s="16">
        <v>0.88</v>
      </c>
      <c r="E5" s="16">
        <v>2.1</v>
      </c>
      <c r="F5" s="17" t="s">
        <v>41</v>
      </c>
      <c r="G5" s="18">
        <v>1.6</v>
      </c>
      <c r="K5" s="11"/>
      <c r="L5" s="11"/>
    </row>
    <row r="6" spans="1:12" x14ac:dyDescent="0.25">
      <c r="A6" s="16" t="s">
        <v>42</v>
      </c>
      <c r="B6" s="16">
        <v>4.0000000000000001E-3</v>
      </c>
      <c r="C6" s="19" t="s">
        <v>43</v>
      </c>
      <c r="D6" s="16">
        <v>0.99</v>
      </c>
      <c r="E6" s="16">
        <v>1.5</v>
      </c>
      <c r="F6" s="17" t="s">
        <v>44</v>
      </c>
      <c r="G6" s="18">
        <v>1.5</v>
      </c>
      <c r="K6" s="11"/>
      <c r="L6" s="11"/>
    </row>
    <row r="7" spans="1:12" x14ac:dyDescent="0.25">
      <c r="A7" s="16" t="s">
        <v>45</v>
      </c>
      <c r="B7" s="16">
        <v>4.0000000000000001E-3</v>
      </c>
      <c r="C7" s="20" t="s">
        <v>54</v>
      </c>
      <c r="D7" s="16">
        <v>0.88</v>
      </c>
      <c r="E7" s="16">
        <v>0.7</v>
      </c>
      <c r="F7" s="17" t="s">
        <v>46</v>
      </c>
      <c r="G7" s="18">
        <v>0.8</v>
      </c>
      <c r="K7" s="11"/>
      <c r="L7" s="11"/>
    </row>
    <row r="8" spans="1:12" x14ac:dyDescent="0.25">
      <c r="A8" s="16" t="s">
        <v>47</v>
      </c>
      <c r="B8" s="16">
        <v>4.0000000000000001E-3</v>
      </c>
      <c r="C8" s="20" t="s">
        <v>53</v>
      </c>
      <c r="D8" s="16">
        <v>0.99</v>
      </c>
      <c r="E8" s="16">
        <v>2.7</v>
      </c>
      <c r="F8" s="17" t="s">
        <v>48</v>
      </c>
      <c r="G8" s="18">
        <v>1.6</v>
      </c>
      <c r="K8" s="11"/>
      <c r="L8" s="11"/>
    </row>
    <row r="9" spans="1:12" x14ac:dyDescent="0.25">
      <c r="A9" s="16" t="s">
        <v>49</v>
      </c>
      <c r="B9" s="16">
        <v>1.4999999999999999E-2</v>
      </c>
      <c r="C9" s="20">
        <v>1.5</v>
      </c>
      <c r="D9" s="16">
        <v>0.88</v>
      </c>
      <c r="E9" s="16">
        <v>0.60000000000000009</v>
      </c>
      <c r="F9" s="17" t="s">
        <v>50</v>
      </c>
      <c r="G9" s="16">
        <v>0.60000000000000009</v>
      </c>
    </row>
    <row r="10" spans="1:12" x14ac:dyDescent="0.25">
      <c r="A10" s="16" t="s">
        <v>51</v>
      </c>
      <c r="B10" s="16">
        <v>4.0000000000000001E-3</v>
      </c>
      <c r="C10" s="20" t="s">
        <v>54</v>
      </c>
      <c r="D10" s="16">
        <v>0.99</v>
      </c>
      <c r="E10" s="16">
        <v>2.5</v>
      </c>
      <c r="F10" s="17" t="s">
        <v>52</v>
      </c>
      <c r="G10" s="16">
        <v>0.60000000000000009</v>
      </c>
    </row>
  </sheetData>
  <sheetProtection algorithmName="SHA-512" hashValue="iOzKOggR8pnOmH9EPaiz1lfB8JFEqMCnET3Q+5toSVsTKTFn56yEZwcl137fy+tFVbMLnNmY6tilD0HL3V69Pg==" saltValue="C0cbEyuHfdec13R+Wpf5lw==" spinCount="100000" sheet="1"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Info</vt:lpstr>
      <vt:lpstr>Näringsberäkning</vt:lpstr>
      <vt:lpstr>Om</vt:lpstr>
      <vt:lpstr>Konstanter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 Björkman</dc:creator>
  <cp:lastModifiedBy>Familjen</cp:lastModifiedBy>
  <dcterms:created xsi:type="dcterms:W3CDTF">2017-05-05T11:18:18Z</dcterms:created>
  <dcterms:modified xsi:type="dcterms:W3CDTF">2017-06-05T14:05:50Z</dcterms:modified>
</cp:coreProperties>
</file>